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 DRIVE - AGIL ENGENHARIA\GESTÃO MARIO\ESTRADAS VICINAIS\"/>
    </mc:Choice>
  </mc:AlternateContent>
  <xr:revisionPtr revIDLastSave="0" documentId="13_ncr:1_{FD802DA2-BCE9-496D-A7F8-3072AA3BA833}" xr6:coauthVersionLast="46" xr6:coauthVersionMax="46" xr10:uidLastSave="{00000000-0000-0000-0000-000000000000}"/>
  <bookViews>
    <workbookView xWindow="-120" yWindow="-120" windowWidth="29040" windowHeight="15840" activeTab="1" xr2:uid="{5764D241-A990-4974-8B44-D5600D50D37D}"/>
  </bookViews>
  <sheets>
    <sheet name="MEMORIAL DE CALCULO" sheetId="1" r:id="rId1"/>
    <sheet name="LISTA DE LOCALIDADES" sheetId="2" r:id="rId2"/>
    <sheet name="LISTA DE LOCALIDADES COMPLETA" sheetId="3" r:id="rId3"/>
  </sheets>
  <definedNames>
    <definedName name="_xlnm.Print_Area" localSheetId="0">'MEMORIAL DE CALCULO'!$A$1:$Y$18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3" l="1"/>
  <c r="B16" i="2"/>
  <c r="P5" i="1" s="1"/>
  <c r="J5" i="1" l="1"/>
  <c r="L18" i="1" s="1"/>
  <c r="L15" i="1"/>
  <c r="G5" i="1" l="1"/>
  <c r="L16" i="1" s="1"/>
  <c r="L17" i="1" s="1"/>
</calcChain>
</file>

<file path=xl/sharedStrings.xml><?xml version="1.0" encoding="utf-8"?>
<sst xmlns="http://schemas.openxmlformats.org/spreadsheetml/2006/main" count="98" uniqueCount="77">
  <si>
    <t>Fator de empolamento para material jazida 1 cat</t>
  </si>
  <si>
    <t>Peso especifico para areia solta</t>
  </si>
  <si>
    <t>DTM para bota-for a (km)</t>
  </si>
  <si>
    <t>DMT para material de jazida (km)</t>
  </si>
  <si>
    <t>Aproveitamento de material de 1 cat</t>
  </si>
  <si>
    <t>Aproveitamento do material do corte (%)</t>
  </si>
  <si>
    <t>Volume de Corte (m3)</t>
  </si>
  <si>
    <t>Volume do aterro (m3)</t>
  </si>
  <si>
    <t>Material Primario (m2)</t>
  </si>
  <si>
    <t>ITEM</t>
  </si>
  <si>
    <t>DESCRIÇÃO DO ITEM</t>
  </si>
  <si>
    <t>UND</t>
  </si>
  <si>
    <t>QUANT</t>
  </si>
  <si>
    <t>DADOS</t>
  </si>
  <si>
    <t>Largura Estimada</t>
  </si>
  <si>
    <t>Valor obtido do levantamento realizado pela Secretaria de Agricultura</t>
  </si>
  <si>
    <t>Volume de material primario em m3 x 1,15 (fator de empolamento para material jazida 1 cat)</t>
  </si>
  <si>
    <t>Valor da área de pavimentação</t>
  </si>
  <si>
    <t>CÓD</t>
  </si>
  <si>
    <t>FONTE</t>
  </si>
  <si>
    <t>SINAPI</t>
  </si>
  <si>
    <t>Locação de pavimentação. af_10/2018</t>
  </si>
  <si>
    <t>m</t>
  </si>
  <si>
    <t>ORSE</t>
  </si>
  <si>
    <t>Material para sub-base, cbr&gt;20, adquirido solto na jazida, inclusive carga (posto na caçamba), exclusive transporte</t>
  </si>
  <si>
    <t>M3</t>
  </si>
  <si>
    <t>Transporte com caminhão basculante de 10 m³, em via urbana pavimentada, dmt até 30 km (unidade: txkm). af_07/2020</t>
  </si>
  <si>
    <t>M3xKM</t>
  </si>
  <si>
    <t>Regularização e compactação de subleito de solo predominantemente argiloso. af_11/2019</t>
  </si>
  <si>
    <t>M2</t>
  </si>
  <si>
    <t>Localidade</t>
  </si>
  <si>
    <t>SANTA SARA</t>
  </si>
  <si>
    <t>extensão (KM)</t>
  </si>
  <si>
    <t>ESTRADA DO ENGENHO NOVO</t>
  </si>
  <si>
    <t>FUNDO DO SÍTIO</t>
  </si>
  <si>
    <t>ESTRADA DO TAPEROÁ</t>
  </si>
  <si>
    <t>LOTEAMENTO DO DEDE</t>
  </si>
  <si>
    <t>MARIA DO Ó</t>
  </si>
  <si>
    <t>GENTIL E ACENSSO</t>
  </si>
  <si>
    <t>ASCENSSO A CRUZ DO MAXIXI</t>
  </si>
  <si>
    <t>SIMOA</t>
  </si>
  <si>
    <t>ESTRADA DA CANAFISTULA</t>
  </si>
  <si>
    <t>ESTRADA TERRENOS</t>
  </si>
  <si>
    <t>ESTRADA DEPOIS DE SOBO E DASILVA</t>
  </si>
  <si>
    <t>ESTRADA DA LIXEIRA E SERRA DO BESOURO</t>
  </si>
  <si>
    <t>ESTRADA DE WILSON</t>
  </si>
  <si>
    <t>ESTRADA DO CARRO QUEBRADO</t>
  </si>
  <si>
    <t>CARRO A QUEBRA A CRUZES</t>
  </si>
  <si>
    <t>IGREJA DA FAZENDA JAPARATUBA</t>
  </si>
  <si>
    <t>ENTRONCAMENTO DA ESCOLA ATÉ O SAPE</t>
  </si>
  <si>
    <t>ESTRADA DA FLORESTA</t>
  </si>
  <si>
    <t>BECO DO GALEGO</t>
  </si>
  <si>
    <t>BECO DA FAIXA</t>
  </si>
  <si>
    <t>BOA VISTA/GADO BRAVO NORTE</t>
  </si>
  <si>
    <t>SAPE</t>
  </si>
  <si>
    <t>BRAVO URUBU</t>
  </si>
  <si>
    <t>BRAVO URUBU / JUNCO</t>
  </si>
  <si>
    <t>CAJUEIRO</t>
  </si>
  <si>
    <t>SERRA</t>
  </si>
  <si>
    <t>SUCUPIRA</t>
  </si>
  <si>
    <t>BELENZINHO</t>
  </si>
  <si>
    <t>ITAPEROA</t>
  </si>
  <si>
    <t>CAMPO GRANDE</t>
  </si>
  <si>
    <t>ESTRADA DOS BARREIROS</t>
  </si>
  <si>
    <t>BORDA DA MATA</t>
  </si>
  <si>
    <t>ITAPICURU</t>
  </si>
  <si>
    <t>GADO BRAVO SUL</t>
  </si>
  <si>
    <t>TABOCA</t>
  </si>
  <si>
    <t>TABORDA</t>
  </si>
  <si>
    <t>MASSARANDUBA</t>
  </si>
  <si>
    <t>Total</t>
  </si>
  <si>
    <t>A extensão das localidades a serem contempladas com a recuperação das estradas vicinais foi levantada pela equipe da Secretaria de agricultura, conforme tabela em anexo.</t>
  </si>
  <si>
    <t>Comprimento (km)</t>
  </si>
  <si>
    <t>Espessura de Material (m)</t>
  </si>
  <si>
    <t>(Material Primario) x  (DMT para material da jazida)</t>
  </si>
  <si>
    <t>Pra base de cáculo, a largura considerada das vias foi uma largura de 6,00 m, podendo sofrer variações, as quais devem ser verificada antes da emisão da OS para cada localidade.</t>
  </si>
  <si>
    <t>Para o cronograma foi considerado o coeficiente de produção da composição que é de CHP 0,0001h/m2, assim foi encontrato o prazo 0,60h/km.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</si>
</sst>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3" fontId="2" fillId="0" borderId="1" xfId="0" applyNumberFormat="1" applyFont="1" applyBorder="1"/>
    <xf numFmtId="0" fontId="2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5" xfId="0" applyFont="1" applyBorder="1" applyAlignment="1">
      <alignment horizontal="center" vertical="justify"/>
    </xf>
    <xf numFmtId="4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justify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1" xfId="0" applyFont="1" applyBorder="1" applyAlignment="1">
      <alignment vertical="justify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48326D-0BC0-470E-883E-66016C4B389E}" name="Tabela2" displayName="Tabela2" ref="A1:B16" totalsRowCount="1">
  <autoFilter ref="A1:B15" xr:uid="{6B249872-B460-4EC3-91CE-F8ACB7EF5CB8}"/>
  <tableColumns count="2">
    <tableColumn id="1" xr3:uid="{022991C8-E22B-430C-A612-8EF437F15816}" name="Localidade" totalsRowLabel="Total"/>
    <tableColumn id="2" xr3:uid="{78366981-5137-404B-B593-5DFC83FC9668}" name="extensão (KM)" totalsRowFunction="sum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694CB7-5D59-4C9F-9E02-569D03876102}" name="Tabela22" displayName="Tabela22" ref="A1:B40" totalsRowCount="1">
  <autoFilter ref="A1:B39" xr:uid="{6B249872-B460-4EC3-91CE-F8ACB7EF5CB8}"/>
  <tableColumns count="2">
    <tableColumn id="1" xr3:uid="{361913AA-8C3F-40F0-A955-2DCBE980C682}" name="Localidade" totalsRowLabel="Total"/>
    <tableColumn id="2" xr3:uid="{07CBA729-0A80-458F-B923-6BB21B31EF4F}" name="extensão (KM)" totalsRowFunction="s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A2564-B476-434C-A24E-1B42DE4F2A59}">
  <dimension ref="A2:X18"/>
  <sheetViews>
    <sheetView showGridLines="0" view="pageLayout" topLeftCell="A7" zoomScaleNormal="100" workbookViewId="0">
      <selection activeCell="R24" sqref="R24"/>
    </sheetView>
  </sheetViews>
  <sheetFormatPr defaultColWidth="5.7109375" defaultRowHeight="12.75" x14ac:dyDescent="0.2"/>
  <cols>
    <col min="1" max="1" width="5.7109375" style="1"/>
    <col min="2" max="2" width="7.140625" style="1" customWidth="1"/>
    <col min="3" max="9" width="5.7109375" style="1"/>
    <col min="10" max="10" width="6.85546875" style="1" customWidth="1"/>
    <col min="11" max="11" width="7" style="1" customWidth="1"/>
    <col min="12" max="12" width="12.42578125" style="1" bestFit="1" customWidth="1"/>
    <col min="13" max="16384" width="5.7109375" style="1"/>
  </cols>
  <sheetData>
    <row r="2" spans="1:24" ht="44.25" customHeight="1" x14ac:dyDescent="0.2">
      <c r="A2" s="6" t="s">
        <v>73</v>
      </c>
      <c r="B2" s="6"/>
      <c r="C2" s="6"/>
      <c r="D2" s="6" t="s">
        <v>0</v>
      </c>
      <c r="E2" s="6"/>
      <c r="F2" s="6"/>
      <c r="G2" s="6" t="s">
        <v>0</v>
      </c>
      <c r="H2" s="6"/>
      <c r="I2" s="6"/>
      <c r="J2" s="6" t="s">
        <v>0</v>
      </c>
      <c r="K2" s="6"/>
      <c r="L2" s="6"/>
      <c r="M2" s="6" t="s">
        <v>1</v>
      </c>
      <c r="N2" s="6"/>
      <c r="O2" s="6"/>
      <c r="P2" s="6" t="s">
        <v>2</v>
      </c>
      <c r="Q2" s="6"/>
      <c r="R2" s="6"/>
      <c r="S2" s="6" t="s">
        <v>3</v>
      </c>
      <c r="T2" s="6"/>
      <c r="U2" s="6"/>
      <c r="V2" s="6" t="s">
        <v>4</v>
      </c>
      <c r="W2" s="6"/>
      <c r="X2" s="6"/>
    </row>
    <row r="3" spans="1:24" ht="15" customHeight="1" x14ac:dyDescent="0.2">
      <c r="A3" s="7">
        <v>0.15</v>
      </c>
      <c r="B3" s="7"/>
      <c r="C3" s="7"/>
      <c r="D3" s="7">
        <v>1.1499999999999999</v>
      </c>
      <c r="E3" s="7"/>
      <c r="F3" s="7"/>
      <c r="G3" s="7">
        <v>1.2</v>
      </c>
      <c r="H3" s="7"/>
      <c r="I3" s="7"/>
      <c r="J3" s="7">
        <v>1.3</v>
      </c>
      <c r="K3" s="7"/>
      <c r="L3" s="7"/>
      <c r="M3" s="7">
        <v>1.5</v>
      </c>
      <c r="N3" s="7"/>
      <c r="O3" s="7"/>
      <c r="P3" s="7"/>
      <c r="Q3" s="7"/>
      <c r="R3" s="7"/>
      <c r="S3" s="7">
        <v>22.9</v>
      </c>
      <c r="T3" s="7"/>
      <c r="U3" s="7"/>
      <c r="V3" s="7">
        <v>0</v>
      </c>
      <c r="W3" s="7"/>
      <c r="X3" s="7"/>
    </row>
    <row r="4" spans="1:24" ht="28.5" customHeight="1" x14ac:dyDescent="0.2">
      <c r="A4" s="6" t="s">
        <v>5</v>
      </c>
      <c r="B4" s="6"/>
      <c r="C4" s="6"/>
      <c r="D4" s="6" t="s">
        <v>6</v>
      </c>
      <c r="E4" s="6"/>
      <c r="F4" s="6"/>
      <c r="G4" s="6" t="s">
        <v>7</v>
      </c>
      <c r="H4" s="6"/>
      <c r="I4" s="6"/>
      <c r="J4" s="6" t="s">
        <v>8</v>
      </c>
      <c r="K4" s="6"/>
      <c r="L4" s="6"/>
      <c r="M4" s="6" t="s">
        <v>14</v>
      </c>
      <c r="N4" s="6"/>
      <c r="O4" s="6"/>
      <c r="P4" s="9" t="s">
        <v>72</v>
      </c>
      <c r="Q4" s="9"/>
      <c r="R4" s="9"/>
    </row>
    <row r="5" spans="1:24" x14ac:dyDescent="0.2">
      <c r="A5" s="7">
        <v>0</v>
      </c>
      <c r="B5" s="7"/>
      <c r="C5" s="7"/>
      <c r="D5" s="7">
        <v>0</v>
      </c>
      <c r="E5" s="7"/>
      <c r="F5" s="7"/>
      <c r="G5" s="10">
        <f>A3*J5</f>
        <v>50550</v>
      </c>
      <c r="H5" s="7"/>
      <c r="I5" s="7"/>
      <c r="J5" s="8">
        <f>M5*P5*1000</f>
        <v>337000</v>
      </c>
      <c r="K5" s="8"/>
      <c r="L5" s="8"/>
      <c r="M5" s="8">
        <v>5</v>
      </c>
      <c r="N5" s="8"/>
      <c r="O5" s="8"/>
      <c r="P5" s="8">
        <f>'LISTA DE LOCALIDADES'!B16</f>
        <v>67.400000000000006</v>
      </c>
      <c r="Q5" s="8"/>
      <c r="R5" s="8"/>
    </row>
    <row r="6" spans="1:24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24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24" x14ac:dyDescent="0.2">
      <c r="A8" s="4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24" x14ac:dyDescent="0.2">
      <c r="A9" s="4" t="s">
        <v>75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24" x14ac:dyDescent="0.2">
      <c r="A10" s="4" t="s">
        <v>76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24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4" spans="1:24" x14ac:dyDescent="0.2">
      <c r="A14" s="2" t="s">
        <v>9</v>
      </c>
      <c r="B14" s="2" t="s">
        <v>18</v>
      </c>
      <c r="C14" s="2" t="s">
        <v>19</v>
      </c>
      <c r="D14" s="15" t="s">
        <v>10</v>
      </c>
      <c r="E14" s="16"/>
      <c r="F14" s="16"/>
      <c r="G14" s="16"/>
      <c r="H14" s="16"/>
      <c r="I14" s="16"/>
      <c r="J14" s="17"/>
      <c r="K14" s="2" t="s">
        <v>11</v>
      </c>
      <c r="L14" s="2" t="s">
        <v>12</v>
      </c>
      <c r="M14" s="15" t="s">
        <v>13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</row>
    <row r="15" spans="1:24" ht="12.75" customHeight="1" x14ac:dyDescent="0.2">
      <c r="A15" s="2"/>
      <c r="B15" s="2">
        <v>99064</v>
      </c>
      <c r="C15" s="2" t="s">
        <v>20</v>
      </c>
      <c r="D15" s="18" t="s">
        <v>21</v>
      </c>
      <c r="E15" s="18"/>
      <c r="F15" s="18"/>
      <c r="G15" s="18"/>
      <c r="H15" s="18"/>
      <c r="I15" s="18"/>
      <c r="J15" s="18"/>
      <c r="K15" s="2" t="s">
        <v>22</v>
      </c>
      <c r="L15" s="5">
        <f>P5*1000</f>
        <v>67400</v>
      </c>
      <c r="M15" s="12" t="s">
        <v>15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/>
    </row>
    <row r="16" spans="1:24" ht="38.25" customHeight="1" x14ac:dyDescent="0.2">
      <c r="A16" s="2"/>
      <c r="B16" s="2">
        <v>11723</v>
      </c>
      <c r="C16" s="2" t="s">
        <v>23</v>
      </c>
      <c r="D16" s="18" t="s">
        <v>24</v>
      </c>
      <c r="E16" s="18"/>
      <c r="F16" s="18"/>
      <c r="G16" s="18"/>
      <c r="H16" s="18"/>
      <c r="I16" s="18"/>
      <c r="J16" s="18"/>
      <c r="K16" s="2" t="s">
        <v>25</v>
      </c>
      <c r="L16" s="5">
        <f>G5*D3</f>
        <v>58132.499999999993</v>
      </c>
      <c r="M16" s="12" t="s">
        <v>16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</row>
    <row r="17" spans="1:24" ht="25.5" customHeight="1" x14ac:dyDescent="0.2">
      <c r="A17" s="2"/>
      <c r="B17" s="2">
        <v>95875</v>
      </c>
      <c r="C17" s="2" t="s">
        <v>20</v>
      </c>
      <c r="D17" s="11" t="s">
        <v>26</v>
      </c>
      <c r="E17" s="11"/>
      <c r="F17" s="11"/>
      <c r="G17" s="11"/>
      <c r="H17" s="11"/>
      <c r="I17" s="11"/>
      <c r="J17" s="11"/>
      <c r="K17" s="2" t="s">
        <v>27</v>
      </c>
      <c r="L17" s="5">
        <f>L16*S3</f>
        <v>1331234.2499999998</v>
      </c>
      <c r="M17" s="12" t="s">
        <v>74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</row>
    <row r="18" spans="1:24" ht="25.5" customHeight="1" x14ac:dyDescent="0.2">
      <c r="A18" s="2"/>
      <c r="B18" s="2">
        <v>100576</v>
      </c>
      <c r="C18" s="2" t="s">
        <v>20</v>
      </c>
      <c r="D18" s="11" t="s">
        <v>28</v>
      </c>
      <c r="E18" s="11"/>
      <c r="F18" s="11"/>
      <c r="G18" s="11"/>
      <c r="H18" s="11"/>
      <c r="I18" s="11"/>
      <c r="J18" s="11"/>
      <c r="K18" s="2" t="s">
        <v>29</v>
      </c>
      <c r="L18" s="5">
        <f>J5</f>
        <v>337000</v>
      </c>
      <c r="M18" s="12" t="s">
        <v>17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</row>
  </sheetData>
  <mergeCells count="38">
    <mergeCell ref="M14:X14"/>
    <mergeCell ref="D14:J14"/>
    <mergeCell ref="D15:J15"/>
    <mergeCell ref="D16:J16"/>
    <mergeCell ref="D17:J17"/>
    <mergeCell ref="D18:J18"/>
    <mergeCell ref="M15:X15"/>
    <mergeCell ref="M16:X16"/>
    <mergeCell ref="M17:X17"/>
    <mergeCell ref="M18:X18"/>
    <mergeCell ref="P5:R5"/>
    <mergeCell ref="A4:C4"/>
    <mergeCell ref="D4:F4"/>
    <mergeCell ref="G4:I4"/>
    <mergeCell ref="J4:L4"/>
    <mergeCell ref="M4:O4"/>
    <mergeCell ref="P4:R4"/>
    <mergeCell ref="A5:C5"/>
    <mergeCell ref="D5:F5"/>
    <mergeCell ref="G5:I5"/>
    <mergeCell ref="J5:L5"/>
    <mergeCell ref="M5:O5"/>
    <mergeCell ref="S2:U2"/>
    <mergeCell ref="V2:X2"/>
    <mergeCell ref="A3:C3"/>
    <mergeCell ref="D3:F3"/>
    <mergeCell ref="G3:I3"/>
    <mergeCell ref="J3:L3"/>
    <mergeCell ref="M3:O3"/>
    <mergeCell ref="P3:R3"/>
    <mergeCell ref="S3:U3"/>
    <mergeCell ref="V3:X3"/>
    <mergeCell ref="D2:F2"/>
    <mergeCell ref="G2:I2"/>
    <mergeCell ref="J2:L2"/>
    <mergeCell ref="M2:O2"/>
    <mergeCell ref="P2:R2"/>
    <mergeCell ref="A2:C2"/>
  </mergeCells>
  <pageMargins left="0.25" right="0.25" top="1.5306249999999999" bottom="0.75" header="0.3" footer="0.3"/>
  <pageSetup paperSize="9" scale="93" orientation="landscape" horizontalDpi="0" verticalDpi="0" r:id="rId1"/>
  <headerFooter>
    <oddHeader xml:space="preserve">&amp;L&amp;G&amp;C&amp;"-,Negrito"&amp;A
&amp;RPágina &amp;P de &amp;N.
</oddHeader>
    <oddFooter xml:space="preserve">&amp;CRua Petronilho Menezes, 62 – Centro  – CEP: 4900-000
Nossa Senhora das Dores – SERGIPE                                                         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357FC-1215-45CF-8FC8-84CD680202AF}">
  <dimension ref="A1:B16"/>
  <sheetViews>
    <sheetView tabSelected="1" view="pageLayout" zoomScaleNormal="100" workbookViewId="0">
      <selection activeCell="A8" sqref="A8"/>
    </sheetView>
  </sheetViews>
  <sheetFormatPr defaultRowHeight="15" x14ac:dyDescent="0.25"/>
  <cols>
    <col min="1" max="1" width="39.42578125" bestFit="1" customWidth="1"/>
    <col min="2" max="2" width="16.140625" customWidth="1"/>
  </cols>
  <sheetData>
    <row r="1" spans="1:2" x14ac:dyDescent="0.25">
      <c r="A1" t="s">
        <v>30</v>
      </c>
      <c r="B1" t="s">
        <v>32</v>
      </c>
    </row>
    <row r="2" spans="1:2" x14ac:dyDescent="0.25">
      <c r="A2" t="s">
        <v>35</v>
      </c>
      <c r="B2">
        <v>7</v>
      </c>
    </row>
    <row r="3" spans="1:2" x14ac:dyDescent="0.25">
      <c r="A3" t="s">
        <v>38</v>
      </c>
      <c r="B3">
        <v>11</v>
      </c>
    </row>
    <row r="4" spans="1:2" x14ac:dyDescent="0.25">
      <c r="A4" t="s">
        <v>44</v>
      </c>
      <c r="B4">
        <v>4</v>
      </c>
    </row>
    <row r="5" spans="1:2" x14ac:dyDescent="0.25">
      <c r="A5" t="s">
        <v>47</v>
      </c>
      <c r="B5">
        <v>3.7</v>
      </c>
    </row>
    <row r="6" spans="1:2" x14ac:dyDescent="0.25">
      <c r="A6" t="s">
        <v>53</v>
      </c>
      <c r="B6">
        <v>7</v>
      </c>
    </row>
    <row r="7" spans="1:2" x14ac:dyDescent="0.25">
      <c r="A7" t="s">
        <v>55</v>
      </c>
      <c r="B7">
        <v>0.5</v>
      </c>
    </row>
    <row r="8" spans="1:2" x14ac:dyDescent="0.25">
      <c r="A8" t="s">
        <v>58</v>
      </c>
      <c r="B8">
        <v>1</v>
      </c>
    </row>
    <row r="9" spans="1:2" x14ac:dyDescent="0.25">
      <c r="A9" t="s">
        <v>61</v>
      </c>
      <c r="B9">
        <v>4.8</v>
      </c>
    </row>
    <row r="10" spans="1:2" x14ac:dyDescent="0.25">
      <c r="A10" t="s">
        <v>62</v>
      </c>
      <c r="B10">
        <v>4.2</v>
      </c>
    </row>
    <row r="11" spans="1:2" x14ac:dyDescent="0.25">
      <c r="A11" t="s">
        <v>65</v>
      </c>
      <c r="B11">
        <v>6</v>
      </c>
    </row>
    <row r="12" spans="1:2" x14ac:dyDescent="0.25">
      <c r="A12" t="s">
        <v>66</v>
      </c>
      <c r="B12">
        <v>8.9</v>
      </c>
    </row>
    <row r="13" spans="1:2" x14ac:dyDescent="0.25">
      <c r="A13" t="s">
        <v>67</v>
      </c>
      <c r="B13">
        <v>4</v>
      </c>
    </row>
    <row r="14" spans="1:2" x14ac:dyDescent="0.25">
      <c r="A14" t="s">
        <v>68</v>
      </c>
      <c r="B14">
        <v>1</v>
      </c>
    </row>
    <row r="15" spans="1:2" x14ac:dyDescent="0.25">
      <c r="A15" t="s">
        <v>69</v>
      </c>
      <c r="B15">
        <v>4.3</v>
      </c>
    </row>
    <row r="16" spans="1:2" x14ac:dyDescent="0.25">
      <c r="A16" t="s">
        <v>70</v>
      </c>
      <c r="B16">
        <f>SUBTOTAL(109,Tabela2[extensão (KM)])</f>
        <v>67.400000000000006</v>
      </c>
    </row>
  </sheetData>
  <pageMargins left="0.511811024" right="0.511811024" top="1.7083333333333333" bottom="0.78740157499999996" header="0.31496062000000002" footer="0.31496062000000002"/>
  <pageSetup paperSize="9" orientation="portrait" horizontalDpi="0" verticalDpi="0" r:id="rId1"/>
  <headerFooter>
    <oddHeader xml:space="preserve">&amp;L&amp;G&amp;C&amp;A&amp;RPágina &amp;P de &amp;N.
</oddHead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5CACB-4345-415E-B71F-D9DEE97963DB}">
  <dimension ref="A1:B40"/>
  <sheetViews>
    <sheetView view="pageLayout" zoomScaleNormal="100" workbookViewId="0">
      <selection activeCell="E7" sqref="E7"/>
    </sheetView>
  </sheetViews>
  <sheetFormatPr defaultRowHeight="15" x14ac:dyDescent="0.25"/>
  <cols>
    <col min="1" max="1" width="39.42578125" bestFit="1" customWidth="1"/>
    <col min="2" max="2" width="16.140625" customWidth="1"/>
  </cols>
  <sheetData>
    <row r="1" spans="1:2" x14ac:dyDescent="0.25">
      <c r="A1" t="s">
        <v>30</v>
      </c>
      <c r="B1" t="s">
        <v>32</v>
      </c>
    </row>
    <row r="2" spans="1:2" x14ac:dyDescent="0.25">
      <c r="A2" t="s">
        <v>31</v>
      </c>
      <c r="B2">
        <v>0.8</v>
      </c>
    </row>
    <row r="3" spans="1:2" x14ac:dyDescent="0.25">
      <c r="A3" t="s">
        <v>33</v>
      </c>
      <c r="B3">
        <v>1</v>
      </c>
    </row>
    <row r="4" spans="1:2" x14ac:dyDescent="0.25">
      <c r="A4" t="s">
        <v>34</v>
      </c>
      <c r="B4">
        <v>0.3</v>
      </c>
    </row>
    <row r="5" spans="1:2" x14ac:dyDescent="0.25">
      <c r="A5" t="s">
        <v>35</v>
      </c>
      <c r="B5">
        <v>7</v>
      </c>
    </row>
    <row r="6" spans="1:2" x14ac:dyDescent="0.25">
      <c r="A6" t="s">
        <v>36</v>
      </c>
      <c r="B6">
        <v>5</v>
      </c>
    </row>
    <row r="7" spans="1:2" x14ac:dyDescent="0.25">
      <c r="A7" t="s">
        <v>37</v>
      </c>
      <c r="B7">
        <v>1.3</v>
      </c>
    </row>
    <row r="8" spans="1:2" x14ac:dyDescent="0.25">
      <c r="A8" t="s">
        <v>38</v>
      </c>
      <c r="B8">
        <v>11</v>
      </c>
    </row>
    <row r="9" spans="1:2" x14ac:dyDescent="0.25">
      <c r="A9" t="s">
        <v>39</v>
      </c>
      <c r="B9">
        <v>4.4000000000000004</v>
      </c>
    </row>
    <row r="10" spans="1:2" x14ac:dyDescent="0.25">
      <c r="A10" t="s">
        <v>40</v>
      </c>
      <c r="B10">
        <v>5</v>
      </c>
    </row>
    <row r="11" spans="1:2" x14ac:dyDescent="0.25">
      <c r="A11" t="s">
        <v>41</v>
      </c>
      <c r="B11">
        <v>5.5</v>
      </c>
    </row>
    <row r="12" spans="1:2" x14ac:dyDescent="0.25">
      <c r="A12" t="s">
        <v>42</v>
      </c>
      <c r="B12">
        <v>7</v>
      </c>
    </row>
    <row r="13" spans="1:2" x14ac:dyDescent="0.25">
      <c r="A13" t="s">
        <v>43</v>
      </c>
      <c r="B13">
        <v>6.5</v>
      </c>
    </row>
    <row r="14" spans="1:2" x14ac:dyDescent="0.25">
      <c r="A14" t="s">
        <v>44</v>
      </c>
      <c r="B14">
        <v>4</v>
      </c>
    </row>
    <row r="15" spans="1:2" x14ac:dyDescent="0.25">
      <c r="A15" t="s">
        <v>45</v>
      </c>
      <c r="B15">
        <v>1</v>
      </c>
    </row>
    <row r="16" spans="1:2" x14ac:dyDescent="0.25">
      <c r="A16" t="s">
        <v>46</v>
      </c>
      <c r="B16">
        <v>4</v>
      </c>
    </row>
    <row r="17" spans="1:2" x14ac:dyDescent="0.25">
      <c r="A17" t="s">
        <v>47</v>
      </c>
      <c r="B17">
        <v>3.7</v>
      </c>
    </row>
    <row r="18" spans="1:2" x14ac:dyDescent="0.25">
      <c r="A18" t="s">
        <v>48</v>
      </c>
      <c r="B18">
        <v>3</v>
      </c>
    </row>
    <row r="19" spans="1:2" x14ac:dyDescent="0.25">
      <c r="A19" t="s">
        <v>49</v>
      </c>
      <c r="B19">
        <v>4</v>
      </c>
    </row>
    <row r="20" spans="1:2" x14ac:dyDescent="0.25">
      <c r="A20" t="s">
        <v>50</v>
      </c>
      <c r="B20">
        <v>7.8</v>
      </c>
    </row>
    <row r="21" spans="1:2" x14ac:dyDescent="0.25">
      <c r="A21" t="s">
        <v>51</v>
      </c>
      <c r="B21">
        <v>5</v>
      </c>
    </row>
    <row r="22" spans="1:2" x14ac:dyDescent="0.25">
      <c r="A22" t="s">
        <v>52</v>
      </c>
      <c r="B22">
        <v>6.3</v>
      </c>
    </row>
    <row r="23" spans="1:2" x14ac:dyDescent="0.25">
      <c r="A23" t="s">
        <v>53</v>
      </c>
      <c r="B23">
        <v>7</v>
      </c>
    </row>
    <row r="24" spans="1:2" x14ac:dyDescent="0.25">
      <c r="A24" t="s">
        <v>54</v>
      </c>
      <c r="B24">
        <v>2.4</v>
      </c>
    </row>
    <row r="25" spans="1:2" x14ac:dyDescent="0.25">
      <c r="A25" t="s">
        <v>55</v>
      </c>
      <c r="B25">
        <v>0.5</v>
      </c>
    </row>
    <row r="26" spans="1:2" x14ac:dyDescent="0.25">
      <c r="A26" t="s">
        <v>56</v>
      </c>
      <c r="B26">
        <v>14</v>
      </c>
    </row>
    <row r="27" spans="1:2" x14ac:dyDescent="0.25">
      <c r="A27" t="s">
        <v>57</v>
      </c>
      <c r="B27">
        <v>1.5</v>
      </c>
    </row>
    <row r="28" spans="1:2" x14ac:dyDescent="0.25">
      <c r="A28" t="s">
        <v>58</v>
      </c>
      <c r="B28">
        <v>1</v>
      </c>
    </row>
    <row r="29" spans="1:2" x14ac:dyDescent="0.25">
      <c r="A29" t="s">
        <v>59</v>
      </c>
      <c r="B29">
        <v>1</v>
      </c>
    </row>
    <row r="30" spans="1:2" x14ac:dyDescent="0.25">
      <c r="A30" t="s">
        <v>60</v>
      </c>
      <c r="B30">
        <v>5</v>
      </c>
    </row>
    <row r="31" spans="1:2" x14ac:dyDescent="0.25">
      <c r="A31" t="s">
        <v>61</v>
      </c>
      <c r="B31">
        <v>4.8</v>
      </c>
    </row>
    <row r="32" spans="1:2" x14ac:dyDescent="0.25">
      <c r="A32" t="s">
        <v>62</v>
      </c>
      <c r="B32">
        <v>4.2</v>
      </c>
    </row>
    <row r="33" spans="1:2" x14ac:dyDescent="0.25">
      <c r="A33" t="s">
        <v>63</v>
      </c>
      <c r="B33">
        <v>2.5</v>
      </c>
    </row>
    <row r="34" spans="1:2" x14ac:dyDescent="0.25">
      <c r="A34" t="s">
        <v>64</v>
      </c>
      <c r="B34">
        <v>9.1999999999999993</v>
      </c>
    </row>
    <row r="35" spans="1:2" x14ac:dyDescent="0.25">
      <c r="A35" t="s">
        <v>65</v>
      </c>
      <c r="B35">
        <v>6</v>
      </c>
    </row>
    <row r="36" spans="1:2" x14ac:dyDescent="0.25">
      <c r="A36" t="s">
        <v>66</v>
      </c>
      <c r="B36">
        <v>8.9</v>
      </c>
    </row>
    <row r="37" spans="1:2" x14ac:dyDescent="0.25">
      <c r="A37" t="s">
        <v>67</v>
      </c>
      <c r="B37">
        <v>4</v>
      </c>
    </row>
    <row r="38" spans="1:2" x14ac:dyDescent="0.25">
      <c r="A38" t="s">
        <v>68</v>
      </c>
      <c r="B38">
        <v>1</v>
      </c>
    </row>
    <row r="39" spans="1:2" x14ac:dyDescent="0.25">
      <c r="A39" t="s">
        <v>69</v>
      </c>
      <c r="B39">
        <v>4.3</v>
      </c>
    </row>
    <row r="40" spans="1:2" x14ac:dyDescent="0.25">
      <c r="A40" t="s">
        <v>70</v>
      </c>
      <c r="B40">
        <f>SUBTOTAL(109,Tabela22[extensão (KM)])</f>
        <v>170.9</v>
      </c>
    </row>
  </sheetData>
  <pageMargins left="0.511811024" right="0.511811024" top="1.7083333333333333" bottom="0.78740157499999996" header="0.31496062000000002" footer="0.31496062000000002"/>
  <pageSetup paperSize="9" orientation="portrait" horizontalDpi="0" verticalDpi="0" r:id="rId1"/>
  <headerFooter>
    <oddHeader xml:space="preserve">&amp;L&amp;G&amp;C&amp;A&amp;RPágina &amp;P de &amp;N.
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MEMORIAL DE CALCULO</vt:lpstr>
      <vt:lpstr>LISTA DE LOCALIDADES</vt:lpstr>
      <vt:lpstr>LISTA DE LOCALIDADES COMPLETA</vt:lpstr>
      <vt:lpstr>'MEMORIAL DE CALCULO'!Area_de_impressao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albervan santana</dc:creator>
  <cp:lastModifiedBy>albervan santana</cp:lastModifiedBy>
  <cp:lastPrinted>2021-03-19T14:37:46Z</cp:lastPrinted>
  <dcterms:created xsi:type="dcterms:W3CDTF">2021-03-16T16:31:28Z</dcterms:created>
  <dcterms:modified xsi:type="dcterms:W3CDTF">2021-03-19T14:37:52Z</dcterms:modified>
</cp:coreProperties>
</file>